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130" activeTab="1"/>
  </bookViews>
  <sheets>
    <sheet name="Πίνακας 7" sheetId="1" r:id="rId1"/>
    <sheet name="Πινακάς 8" sheetId="2" r:id="rId2"/>
  </sheets>
  <definedNames>
    <definedName name="_xlnm.Print_Area" localSheetId="0">'Πίνακας 7'!$A$1:$U$30</definedName>
    <definedName name="_xlnm.Print_Area" localSheetId="1">'Πινακάς 8'!$A$1:$S$31</definedName>
  </definedNames>
  <calcPr fullCalcOnLoad="1"/>
</workbook>
</file>

<file path=xl/sharedStrings.xml><?xml version="1.0" encoding="utf-8"?>
<sst xmlns="http://schemas.openxmlformats.org/spreadsheetml/2006/main" count="112" uniqueCount="34">
  <si>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</si>
  <si>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</si>
  <si>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</si>
  <si>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</si>
  <si>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</si>
  <si>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</si>
  <si>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</si>
  <si>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</si>
  <si>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</si>
  <si>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</si>
  <si>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</si>
  <si>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</si>
  <si>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</si>
  <si>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>Ανώτερη Εκπαίδευση</t>
  </si>
  <si>
    <t xml:space="preserve">ΣΥΝΟΛΟ 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</si>
  <si>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</si>
  <si>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</si>
  <si>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</si>
  <si>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</si>
  <si>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</si>
  <si>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</si>
  <si>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</si>
  <si>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</si>
  <si>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</si>
  <si>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</si>
  <si>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Απασχόληση</t>
  </si>
  <si>
    <t>% μεταβολή</t>
  </si>
  <si>
    <t>58R</t>
  </si>
  <si>
    <t>53R</t>
  </si>
  <si>
    <t>Τριτοβάθμια Εκπαίδ.</t>
  </si>
  <si>
    <t>Μεταβολή 2011-2012</t>
  </si>
  <si>
    <t>ΠΙΝΑΚΑΣ 7: ΕΓΓΕΓΡΑΜΜΕΝΗ ΑΝΕΡΓΙΑ ΚΑΤΑ ΗΛΙΚΙΑ ΚΑΙ ΔΙΑΡΚΕΙΑ ΚΑΤΑ ΤΟ ΜΑΡΤΙΟ ΤΟΥ 2012</t>
  </si>
  <si>
    <t>ΠΙΝΑΚΑΣ 8: ΕΓΓΕΓΡΑΜΜΕΝΗ ΑΝΕΡΓΙΑ ΚΑΤΑ ΗΛΙΚΙΑ ΚΑΙ ΜΟΡΦΩΤΙΚΟ ΕΠΙΠΕΔΟ ΚΑΤΑ ΤΟ ΜΑΡΤΙΟ ΤΟΥ 2012</t>
  </si>
  <si>
    <t>Μάρτιος 2011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</si>
</sst>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75"/>
      <color indexed="8"/>
      <name val="Arial"/>
      <family val="2"/>
    </font>
    <font>
      <sz val="10"/>
      <color indexed="8"/>
      <name val="Arial"/>
      <family val="2"/>
    </font>
    <font>
      <sz val="6.2"/>
      <color indexed="8"/>
      <name val="Arial"/>
      <family val="2"/>
    </font>
    <font>
      <sz val="8.25"/>
      <color indexed="8"/>
      <name val="Arial"/>
      <family val="2"/>
    </font>
    <font>
      <b/>
      <sz val="5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9" fontId="0" fillId="0" borderId="14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2" fontId="1" fillId="0" borderId="13" xfId="0" applyNumberFormat="1" applyFont="1" applyBorder="1" applyAlignment="1">
      <alignment/>
    </xf>
    <xf numFmtId="0" fontId="1" fillId="0" borderId="20" xfId="0" applyFont="1" applyBorder="1" applyAlignment="1">
      <alignment/>
    </xf>
    <xf numFmtId="9" fontId="0" fillId="0" borderId="0" xfId="0" applyNumberFormat="1" applyAlignment="1">
      <alignment/>
    </xf>
    <xf numFmtId="0" fontId="1" fillId="0" borderId="20" xfId="0" applyFont="1" applyBorder="1" applyAlignment="1">
      <alignment horizontal="center"/>
    </xf>
    <xf numFmtId="3" fontId="1" fillId="33" borderId="19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4" xfId="0" applyNumberFormat="1" applyFont="1" applyBorder="1" applyAlignment="1">
      <alignment/>
    </xf>
    <xf numFmtId="192" fontId="0" fillId="0" borderId="16" xfId="60" applyNumberFormat="1" applyFont="1" applyBorder="1" applyAlignment="1">
      <alignment/>
    </xf>
    <xf numFmtId="192" fontId="0" fillId="0" borderId="14" xfId="6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9" fontId="0" fillId="0" borderId="24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9" fontId="0" fillId="0" borderId="26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92" fontId="0" fillId="0" borderId="26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/>
    </xf>
    <xf numFmtId="9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9" fontId="1" fillId="0" borderId="20" xfId="60" applyFont="1" applyBorder="1" applyAlignment="1">
      <alignment/>
    </xf>
    <xf numFmtId="9" fontId="1" fillId="0" borderId="19" xfId="60" applyFont="1" applyFill="1" applyBorder="1" applyAlignment="1">
      <alignment/>
    </xf>
    <xf numFmtId="9" fontId="1" fillId="0" borderId="20" xfId="60" applyFont="1" applyFill="1" applyBorder="1" applyAlignment="1">
      <alignment/>
    </xf>
    <xf numFmtId="9" fontId="1" fillId="0" borderId="28" xfId="6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" fillId="0" borderId="22" xfId="0" applyNumberFormat="1" applyFont="1" applyBorder="1" applyAlignment="1">
      <alignment/>
    </xf>
    <xf numFmtId="192" fontId="1" fillId="0" borderId="22" xfId="0" applyNumberFormat="1" applyFont="1" applyBorder="1" applyAlignment="1">
      <alignment/>
    </xf>
    <xf numFmtId="9" fontId="0" fillId="0" borderId="22" xfId="0" applyNumberFormat="1" applyFont="1" applyBorder="1" applyAlignment="1">
      <alignment/>
    </xf>
    <xf numFmtId="9" fontId="1" fillId="0" borderId="2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33" borderId="19" xfId="6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/>
    </xf>
    <xf numFmtId="9" fontId="0" fillId="0" borderId="29" xfId="0" applyNumberFormat="1" applyFont="1" applyBorder="1" applyAlignment="1">
      <alignment/>
    </xf>
    <xf numFmtId="9" fontId="0" fillId="0" borderId="26" xfId="60" applyFont="1" applyFill="1" applyBorder="1" applyAlignment="1">
      <alignment/>
    </xf>
    <xf numFmtId="9" fontId="0" fillId="0" borderId="15" xfId="0" applyNumberFormat="1" applyFont="1" applyBorder="1" applyAlignment="1">
      <alignment/>
    </xf>
    <xf numFmtId="9" fontId="0" fillId="0" borderId="16" xfId="60" applyFont="1" applyFill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14" xfId="60" applyFont="1" applyFill="1" applyBorder="1" applyAlignment="1">
      <alignment/>
    </xf>
    <xf numFmtId="9" fontId="0" fillId="0" borderId="24" xfId="60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9" fontId="0" fillId="0" borderId="3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4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9" fontId="1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Alignment="1">
      <alignment horizontal="left"/>
    </xf>
    <xf numFmtId="192" fontId="1" fillId="0" borderId="0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92" fontId="0" fillId="0" borderId="35" xfId="0" applyNumberFormat="1" applyFont="1" applyBorder="1" applyAlignment="1">
      <alignment/>
    </xf>
    <xf numFmtId="192" fontId="0" fillId="0" borderId="36" xfId="0" applyNumberFormat="1" applyFont="1" applyBorder="1" applyAlignment="1">
      <alignment/>
    </xf>
    <xf numFmtId="192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9" fontId="1" fillId="0" borderId="0" xfId="0" applyNumberFormat="1" applyFont="1" applyFill="1" applyBorder="1" applyAlignment="1">
      <alignment/>
    </xf>
    <xf numFmtId="9" fontId="1" fillId="0" borderId="0" xfId="6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 Μάρτιο του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425"/>
          <c:w val="0.81125"/>
          <c:h val="0.78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7'!$AR$4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7'!$AS$3:$BA$3</c:f>
              <c:strCache/>
            </c:strRef>
          </c:cat>
          <c:val>
            <c:numRef>
              <c:f>'Πίνακας 7'!$AS$4:$BA$4</c:f>
              <c:numCache/>
            </c:numRef>
          </c:val>
        </c:ser>
        <c:ser>
          <c:idx val="1"/>
          <c:order val="1"/>
          <c:tx>
            <c:strRef>
              <c:f>'Πίνακας 7'!$AR$5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7'!$AS$3:$BA$3</c:f>
              <c:strCache/>
            </c:strRef>
          </c:cat>
          <c:val>
            <c:numRef>
              <c:f>'Πίνακας 7'!$AS$5:$BA$5</c:f>
              <c:numCache/>
            </c:numRef>
          </c:val>
        </c:ser>
        <c:ser>
          <c:idx val="2"/>
          <c:order val="2"/>
          <c:tx>
            <c:strRef>
              <c:f>'Πίνακας 7'!$AR$6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7'!$AS$3:$BA$3</c:f>
              <c:strCache/>
            </c:strRef>
          </c:cat>
          <c:val>
            <c:numRef>
              <c:f>'Πίνακας 7'!$AS$6:$BA$6</c:f>
              <c:numCache/>
            </c:numRef>
          </c:val>
        </c:ser>
        <c:ser>
          <c:idx val="3"/>
          <c:order val="3"/>
          <c:tx>
            <c:strRef>
              <c:f>'Πίνακας 7'!$AR$7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7'!$AS$3:$BA$3</c:f>
              <c:strCache/>
            </c:strRef>
          </c:cat>
          <c:val>
            <c:numRef>
              <c:f>'Πίνακας 7'!$AS$7:$BA$7</c:f>
              <c:numCache/>
            </c:numRef>
          </c:val>
        </c:ser>
        <c:ser>
          <c:idx val="4"/>
          <c:order val="4"/>
          <c:tx>
            <c:strRef>
              <c:f>'Πίνακας 7'!$AR$8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7'!$AS$3:$BA$3</c:f>
              <c:strCache/>
            </c:strRef>
          </c:cat>
          <c:val>
            <c:numRef>
              <c:f>'Πίνακας 7'!$AS$8:$BA$8</c:f>
              <c:numCache/>
            </c:numRef>
          </c:val>
        </c:ser>
        <c:overlap val="100"/>
        <c:axId val="1095768"/>
        <c:axId val="9861913"/>
      </c:bar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07"/>
          <c:w val="0.11525"/>
          <c:h val="0.3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εγγεγραμμένων ανέργων κατά Μορφωτικό Επίπεδο κατά το Μάρτιο του 2011 και 2012
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525"/>
          <c:w val="1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'Πινακάς 8'!$AF$9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8'!$AE$10:$AE$14</c:f>
              <c:strCache/>
            </c:strRef>
          </c:cat>
          <c:val>
            <c:numRef>
              <c:f>'Πινακάς 8'!$AF$10:$AF$14</c:f>
              <c:numCache/>
            </c:numRef>
          </c:val>
        </c:ser>
        <c:ser>
          <c:idx val="1"/>
          <c:order val="1"/>
          <c:tx>
            <c:strRef>
              <c:f>'Πινακάς 8'!$AG$9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8'!$AE$10:$AE$14</c:f>
              <c:strCache/>
            </c:strRef>
          </c:cat>
          <c:val>
            <c:numRef>
              <c:f>'Πινακάς 8'!$AG$10:$AG$14</c:f>
              <c:numCache/>
            </c:numRef>
          </c:val>
        </c:ser>
        <c:axId val="21648354"/>
        <c:axId val="60617459"/>
      </c:bar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8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2"/>
          <c:w val="0.216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κατά το Μάρτιο του 2011 και 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273"/>
          <c:w val="0.988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8'!$AE$5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8'!$AF$4:$AM$4</c:f>
              <c:strCache/>
            </c:strRef>
          </c:cat>
          <c:val>
            <c:numRef>
              <c:f>'Πινακάς 8'!$AF$5:$AM$5</c:f>
              <c:numCache/>
            </c:numRef>
          </c:val>
          <c:smooth val="0"/>
        </c:ser>
        <c:ser>
          <c:idx val="1"/>
          <c:order val="1"/>
          <c:tx>
            <c:strRef>
              <c:f>'Πινακάς 8'!$AE$6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8'!$AF$4:$AM$4</c:f>
              <c:strCache/>
            </c:strRef>
          </c:cat>
          <c:val>
            <c:numRef>
              <c:f>'Πινακάς 8'!$AF$6:$AM$6</c:f>
              <c:numCache/>
            </c:numRef>
          </c:val>
          <c:smooth val="0"/>
        </c:ser>
        <c:marker val="1"/>
        <c:axId val="8686220"/>
        <c:axId val="11067117"/>
      </c:lineChart>
      <c:catAx>
        <c:axId val="868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7117"/>
        <c:crosses val="autoZero"/>
        <c:auto val="1"/>
        <c:lblOffset val="100"/>
        <c:tickLblSkip val="1"/>
        <c:noMultiLvlLbl val="0"/>
      </c:catAx>
      <c:valAx>
        <c:axId val="11067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6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1615"/>
          <c:w val="0.295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19050</xdr:rowOff>
    </xdr:from>
    <xdr:to>
      <xdr:col>17</xdr:col>
      <xdr:colOff>171450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38100" y="2171700"/>
        <a:ext cx="8096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15</xdr:row>
      <xdr:rowOff>9525</xdr:rowOff>
    </xdr:from>
    <xdr:to>
      <xdr:col>18</xdr:col>
      <xdr:colOff>390525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4572000" y="2543175"/>
        <a:ext cx="4276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19050</xdr:rowOff>
    </xdr:from>
    <xdr:to>
      <xdr:col>8</xdr:col>
      <xdr:colOff>209550</xdr:colOff>
      <xdr:row>30</xdr:row>
      <xdr:rowOff>57150</xdr:rowOff>
    </xdr:to>
    <xdr:graphicFrame>
      <xdr:nvGraphicFramePr>
        <xdr:cNvPr id="2" name="Chart 3"/>
        <xdr:cNvGraphicFramePr/>
      </xdr:nvGraphicFramePr>
      <xdr:xfrm>
        <a:off x="9525" y="2552700"/>
        <a:ext cx="4562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4"/>
  <sheetViews>
    <sheetView zoomScalePageLayoutView="0" workbookViewId="0" topLeftCell="A1">
      <selection activeCell="A1" sqref="A1:U30"/>
    </sheetView>
  </sheetViews>
  <sheetFormatPr defaultColWidth="9.140625" defaultRowHeight="12.75"/>
  <cols>
    <col min="1" max="1" width="15.421875" style="1" customWidth="1"/>
    <col min="2" max="2" width="7.140625" style="0" customWidth="1"/>
    <col min="3" max="3" width="6.421875" style="0" customWidth="1"/>
    <col min="4" max="4" width="5.57421875" style="0" customWidth="1"/>
    <col min="5" max="5" width="6.140625" style="0" customWidth="1"/>
    <col min="6" max="6" width="6.00390625" style="0" customWidth="1"/>
    <col min="7" max="7" width="6.7109375" style="0" customWidth="1"/>
    <col min="8" max="9" width="6.28125" style="0" customWidth="1"/>
    <col min="10" max="10" width="6.00390625" style="0" customWidth="1"/>
    <col min="11" max="11" width="6.421875" style="0" customWidth="1"/>
    <col min="12" max="12" width="5.8515625" style="0" customWidth="1"/>
    <col min="13" max="13" width="6.28125" style="0" customWidth="1"/>
    <col min="14" max="14" width="7.7109375" style="0" customWidth="1"/>
    <col min="15" max="15" width="8.00390625" style="0" bestFit="1" customWidth="1"/>
    <col min="16" max="16" width="6.7109375" style="0" customWidth="1"/>
    <col min="17" max="17" width="6.421875" style="0" customWidth="1"/>
    <col min="18" max="18" width="5.8515625" style="0" customWidth="1"/>
    <col min="19" max="19" width="6.00390625" style="0" customWidth="1"/>
    <col min="20" max="20" width="7.28125" style="0" customWidth="1"/>
    <col min="21" max="21" width="6.28125" style="0" customWidth="1"/>
    <col min="22" max="42" width="6.28125" style="102" customWidth="1"/>
    <col min="43" max="43" width="5.421875" style="0" customWidth="1"/>
    <col min="44" max="44" width="18.7109375" style="0" customWidth="1"/>
  </cols>
  <sheetData>
    <row r="1" spans="1:42" ht="12.75">
      <c r="A1" s="120" t="s">
        <v>31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65"/>
      <c r="P1" s="65"/>
      <c r="Q1" s="65"/>
      <c r="R1" s="65"/>
      <c r="S1" s="65"/>
      <c r="T1" s="65"/>
      <c r="U1" s="65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</row>
    <row r="2" spans="2:42" ht="13.5" thickBo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</row>
    <row r="3" spans="1:53" ht="13.5" thickBot="1">
      <c r="A3" s="3"/>
      <c r="B3" s="115" t="s">
        <v>0</v>
      </c>
      <c r="C3" s="116"/>
      <c r="D3" s="115" t="s">
        <v>1</v>
      </c>
      <c r="E3" s="116"/>
      <c r="F3" s="115" t="s">
        <v>2</v>
      </c>
      <c r="G3" s="119"/>
      <c r="H3" s="115" t="s">
        <v>3</v>
      </c>
      <c r="I3" s="116"/>
      <c r="J3" s="115" t="s">
        <v>4</v>
      </c>
      <c r="K3" s="118"/>
      <c r="L3" s="115" t="s">
        <v>5</v>
      </c>
      <c r="M3" s="117"/>
      <c r="N3" s="115" t="s">
        <v>21</v>
      </c>
      <c r="O3" s="116"/>
      <c r="P3" s="115" t="s">
        <v>22</v>
      </c>
      <c r="Q3" s="118"/>
      <c r="R3" s="115" t="s">
        <v>7</v>
      </c>
      <c r="S3" s="116"/>
      <c r="T3" s="115" t="s">
        <v>8</v>
      </c>
      <c r="U3" s="11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S3" s="3" t="s">
        <v>1</v>
      </c>
      <c r="AT3" s="3" t="s">
        <v>2</v>
      </c>
      <c r="AU3" s="3" t="s">
        <v>3</v>
      </c>
      <c r="AV3" s="3" t="s">
        <v>4</v>
      </c>
      <c r="AW3" s="3" t="s">
        <v>5</v>
      </c>
      <c r="AX3" s="3" t="s">
        <v>21</v>
      </c>
      <c r="AY3" s="3" t="s">
        <v>22</v>
      </c>
      <c r="AZ3" s="3" t="s">
        <v>7</v>
      </c>
      <c r="BA3" s="3" t="s">
        <v>8</v>
      </c>
    </row>
    <row r="4" spans="1:53" ht="13.5" thickBot="1">
      <c r="A4" s="7"/>
      <c r="B4" s="24" t="s">
        <v>24</v>
      </c>
      <c r="C4" s="25" t="s">
        <v>23</v>
      </c>
      <c r="D4" s="24" t="s">
        <v>24</v>
      </c>
      <c r="E4" s="25" t="s">
        <v>23</v>
      </c>
      <c r="F4" s="24" t="s">
        <v>24</v>
      </c>
      <c r="G4" s="25" t="s">
        <v>23</v>
      </c>
      <c r="H4" s="24" t="s">
        <v>24</v>
      </c>
      <c r="I4" s="25" t="s">
        <v>23</v>
      </c>
      <c r="J4" s="24" t="s">
        <v>24</v>
      </c>
      <c r="K4" s="25" t="s">
        <v>23</v>
      </c>
      <c r="L4" s="24" t="s">
        <v>24</v>
      </c>
      <c r="M4" s="25" t="s">
        <v>23</v>
      </c>
      <c r="N4" s="24" t="s">
        <v>24</v>
      </c>
      <c r="O4" s="25" t="s">
        <v>23</v>
      </c>
      <c r="P4" s="24" t="s">
        <v>24</v>
      </c>
      <c r="Q4" s="25" t="s">
        <v>23</v>
      </c>
      <c r="R4" s="24" t="s">
        <v>24</v>
      </c>
      <c r="S4" s="25" t="s">
        <v>23</v>
      </c>
      <c r="T4" s="24" t="s">
        <v>24</v>
      </c>
      <c r="U4" s="24" t="s">
        <v>23</v>
      </c>
      <c r="V4" s="2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126"/>
      <c r="AR4" s="22" t="s">
        <v>15</v>
      </c>
      <c r="AS4" s="39">
        <f>E6</f>
        <v>0.012148337595907928</v>
      </c>
      <c r="AT4" s="39">
        <f>G6</f>
        <v>0.14641943734015345</v>
      </c>
      <c r="AU4" s="39">
        <f>I6</f>
        <v>0.2113171355498721</v>
      </c>
      <c r="AV4" s="39">
        <f>K6</f>
        <v>0.23593350383631714</v>
      </c>
      <c r="AW4" s="39">
        <f>M6</f>
        <v>0.18030690537084398</v>
      </c>
      <c r="AX4" s="39">
        <f>O6</f>
        <v>0.08471867007672634</v>
      </c>
      <c r="AY4" s="39">
        <f>Q6</f>
        <v>0.07289002557544758</v>
      </c>
      <c r="AZ4" s="39">
        <f>S6</f>
        <v>0.054028132992327366</v>
      </c>
      <c r="BA4" s="39">
        <f>U6</f>
        <v>0.002237851662404092</v>
      </c>
    </row>
    <row r="5" spans="1:53" ht="12.75">
      <c r="A5" s="24"/>
      <c r="B5" s="23"/>
      <c r="C5" s="49"/>
      <c r="D5" s="49"/>
      <c r="E5" s="50"/>
      <c r="F5" s="46"/>
      <c r="G5" s="50"/>
      <c r="H5" s="46"/>
      <c r="I5" s="50"/>
      <c r="J5" s="46"/>
      <c r="K5" s="50"/>
      <c r="L5" s="46"/>
      <c r="M5" s="50"/>
      <c r="N5" s="46"/>
      <c r="O5" s="50"/>
      <c r="P5" s="46"/>
      <c r="Q5" s="50"/>
      <c r="R5" s="46"/>
      <c r="S5" s="50"/>
      <c r="T5" s="49"/>
      <c r="U5" s="50"/>
      <c r="V5" s="2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127"/>
      <c r="AR5" s="23" t="s">
        <v>16</v>
      </c>
      <c r="AS5" s="39">
        <f>E7</f>
        <v>0.01031947978512864</v>
      </c>
      <c r="AT5" s="39">
        <f>G7</f>
        <v>0.12871077184054283</v>
      </c>
      <c r="AU5" s="39">
        <f>I7</f>
        <v>0.19062765055131467</v>
      </c>
      <c r="AV5" s="39">
        <f>K7</f>
        <v>0.24752615210630477</v>
      </c>
      <c r="AW5" s="39">
        <f>M7</f>
        <v>0.1930308170766186</v>
      </c>
      <c r="AX5" s="39">
        <f>O7</f>
        <v>0.09591461690698332</v>
      </c>
      <c r="AY5" s="39">
        <f>Q7</f>
        <v>0.07428611817924795</v>
      </c>
      <c r="AZ5" s="39">
        <f>S7</f>
        <v>0.05675713881820752</v>
      </c>
      <c r="BA5" s="39">
        <f>U7</f>
        <v>0.0028272547356516823</v>
      </c>
    </row>
    <row r="6" spans="1:53" ht="12.75">
      <c r="A6" s="22" t="s">
        <v>15</v>
      </c>
      <c r="B6" s="47">
        <f>D6+F6+H6+J6+L6+N6+P6+R6+T6</f>
        <v>3128</v>
      </c>
      <c r="C6" s="76">
        <f>E6+G6+I6+K6+M6+O6+Q6+S6+U6</f>
        <v>1</v>
      </c>
      <c r="D6" s="95">
        <v>38</v>
      </c>
      <c r="E6" s="48">
        <f>D6/B6</f>
        <v>0.012148337595907928</v>
      </c>
      <c r="F6" s="98">
        <v>458</v>
      </c>
      <c r="G6" s="48">
        <f>F6/B6</f>
        <v>0.14641943734015345</v>
      </c>
      <c r="H6" s="100">
        <v>661</v>
      </c>
      <c r="I6" s="48">
        <f>H6/B6</f>
        <v>0.2113171355498721</v>
      </c>
      <c r="J6" s="103">
        <v>738</v>
      </c>
      <c r="K6" s="77">
        <f>J6/B6</f>
        <v>0.23593350383631714</v>
      </c>
      <c r="L6" s="103">
        <v>564</v>
      </c>
      <c r="M6" s="48">
        <f>L6/B6</f>
        <v>0.18030690537084398</v>
      </c>
      <c r="N6" s="105">
        <v>265</v>
      </c>
      <c r="O6" s="48">
        <f>N6/B6</f>
        <v>0.08471867007672634</v>
      </c>
      <c r="P6" s="103">
        <v>228</v>
      </c>
      <c r="Q6" s="48">
        <f>P6/B6</f>
        <v>0.07289002557544758</v>
      </c>
      <c r="R6" s="98">
        <v>169</v>
      </c>
      <c r="S6" s="48">
        <f>R6/B6</f>
        <v>0.054028132992327366</v>
      </c>
      <c r="T6" s="98">
        <v>7</v>
      </c>
      <c r="U6" s="53">
        <f>T6/B6</f>
        <v>0.002237851662404092</v>
      </c>
      <c r="V6" s="130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128"/>
      <c r="AR6" s="22" t="s">
        <v>17</v>
      </c>
      <c r="AS6" s="39">
        <f>E8</f>
        <v>0.004241977130210254</v>
      </c>
      <c r="AT6" s="40">
        <f>G8</f>
        <v>0.08096643305053486</v>
      </c>
      <c r="AU6" s="39">
        <f>I8</f>
        <v>0.14929915160457397</v>
      </c>
      <c r="AV6" s="39">
        <f>K8</f>
        <v>0.2400405754334194</v>
      </c>
      <c r="AW6" s="40">
        <f>M8</f>
        <v>0.23072666912578385</v>
      </c>
      <c r="AX6" s="40">
        <f>O8</f>
        <v>0.12403172261158245</v>
      </c>
      <c r="AY6" s="40">
        <f>Q8</f>
        <v>0.09959424566580598</v>
      </c>
      <c r="AZ6" s="40">
        <f>S8</f>
        <v>0.06805606787163408</v>
      </c>
      <c r="BA6" s="40">
        <f>U8</f>
        <v>0.003043157506455183</v>
      </c>
    </row>
    <row r="7" spans="1:53" ht="12.75">
      <c r="A7" s="23" t="s">
        <v>16</v>
      </c>
      <c r="B7" s="13">
        <f>D7+F7+H7+J7+L7+N7+P7+R7+T7</f>
        <v>14148</v>
      </c>
      <c r="C7" s="78">
        <f aca="true" t="shared" si="0" ref="C7:C12">E7+G7+I7+K7+M7+O7+Q7+S7+U7</f>
        <v>1</v>
      </c>
      <c r="D7" s="96">
        <v>146</v>
      </c>
      <c r="E7" s="27">
        <f aca="true" t="shared" si="1" ref="E7:E12">D7/B7</f>
        <v>0.01031947978512864</v>
      </c>
      <c r="F7" s="99">
        <v>1821</v>
      </c>
      <c r="G7" s="27">
        <f aca="true" t="shared" si="2" ref="G7:G12">F7/B7</f>
        <v>0.12871077184054283</v>
      </c>
      <c r="H7" s="101">
        <v>2697</v>
      </c>
      <c r="I7" s="27">
        <f aca="true" t="shared" si="3" ref="I7:I12">H7/B7</f>
        <v>0.19062765055131467</v>
      </c>
      <c r="J7" s="104">
        <v>3502</v>
      </c>
      <c r="K7" s="79">
        <f>J7/B7</f>
        <v>0.24752615210630477</v>
      </c>
      <c r="L7" s="104">
        <v>2731</v>
      </c>
      <c r="M7" s="27">
        <f>L7/B7</f>
        <v>0.1930308170766186</v>
      </c>
      <c r="N7" s="106">
        <v>1357</v>
      </c>
      <c r="O7" s="27">
        <f aca="true" t="shared" si="4" ref="O7:O12">N7/B7</f>
        <v>0.09591461690698332</v>
      </c>
      <c r="P7" s="104">
        <v>1051</v>
      </c>
      <c r="Q7" s="27">
        <f aca="true" t="shared" si="5" ref="Q7:Q12">P7/B7</f>
        <v>0.07428611817924795</v>
      </c>
      <c r="R7" s="99">
        <v>803</v>
      </c>
      <c r="S7" s="27">
        <f aca="true" t="shared" si="6" ref="S7:S12">R7/B7</f>
        <v>0.05675713881820752</v>
      </c>
      <c r="T7" s="99">
        <v>40</v>
      </c>
      <c r="U7" s="43">
        <f aca="true" t="shared" si="7" ref="U7:U12">T7/B7</f>
        <v>0.0028272547356516823</v>
      </c>
      <c r="V7" s="130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129"/>
      <c r="AR7" s="23" t="s">
        <v>18</v>
      </c>
      <c r="AS7" s="39">
        <f>E9</f>
        <v>0.003403014098201264</v>
      </c>
      <c r="AT7" s="39">
        <f>G9</f>
        <v>0.08653378706854643</v>
      </c>
      <c r="AU7" s="39">
        <f>I9</f>
        <v>0.13514827418570735</v>
      </c>
      <c r="AV7" s="39">
        <f>K9</f>
        <v>0.2192513368983957</v>
      </c>
      <c r="AW7" s="39">
        <f>M9</f>
        <v>0.2192513368983957</v>
      </c>
      <c r="AX7" s="39">
        <f>O9</f>
        <v>0.12364284556797926</v>
      </c>
      <c r="AY7" s="39">
        <f>Q9</f>
        <v>0.12007778317938746</v>
      </c>
      <c r="AZ7" s="39">
        <f>S9</f>
        <v>0.08928860800518555</v>
      </c>
      <c r="BA7" s="39">
        <f>U9</f>
        <v>0.003403014098201264</v>
      </c>
    </row>
    <row r="8" spans="1:53" ht="12.75">
      <c r="A8" s="22" t="s">
        <v>17</v>
      </c>
      <c r="B8" s="13">
        <f>D8+F8+H8+J8+L8+N8+P8+R8+T8</f>
        <v>10844</v>
      </c>
      <c r="C8" s="80">
        <f t="shared" si="0"/>
        <v>1</v>
      </c>
      <c r="D8" s="95">
        <v>46</v>
      </c>
      <c r="E8" s="27">
        <f t="shared" si="1"/>
        <v>0.004241977130210254</v>
      </c>
      <c r="F8" s="98">
        <v>878</v>
      </c>
      <c r="G8" s="27">
        <f t="shared" si="2"/>
        <v>0.08096643305053486</v>
      </c>
      <c r="H8" s="102">
        <v>1619</v>
      </c>
      <c r="I8" s="27">
        <f t="shared" si="3"/>
        <v>0.14929915160457397</v>
      </c>
      <c r="J8" s="103">
        <v>2603</v>
      </c>
      <c r="K8" s="81">
        <f>J8/B8</f>
        <v>0.2400405754334194</v>
      </c>
      <c r="L8" s="103">
        <v>2502</v>
      </c>
      <c r="M8" s="27">
        <f>L8/B8</f>
        <v>0.23072666912578385</v>
      </c>
      <c r="N8" s="105">
        <v>1345</v>
      </c>
      <c r="O8" s="27">
        <f t="shared" si="4"/>
        <v>0.12403172261158245</v>
      </c>
      <c r="P8" s="103">
        <v>1080</v>
      </c>
      <c r="Q8" s="27">
        <f t="shared" si="5"/>
        <v>0.09959424566580598</v>
      </c>
      <c r="R8" s="98">
        <v>738</v>
      </c>
      <c r="S8" s="27">
        <f t="shared" si="6"/>
        <v>0.06805606787163408</v>
      </c>
      <c r="T8" s="98">
        <v>33</v>
      </c>
      <c r="U8" s="43">
        <f t="shared" si="7"/>
        <v>0.003043157506455183</v>
      </c>
      <c r="V8" s="130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128"/>
      <c r="AR8" s="22" t="s">
        <v>19</v>
      </c>
      <c r="AS8" s="39">
        <f>E10</f>
        <v>0.002220812182741117</v>
      </c>
      <c r="AT8" s="40">
        <f>G10</f>
        <v>0.06218274111675127</v>
      </c>
      <c r="AU8" s="39">
        <f>I10</f>
        <v>0.09581218274111675</v>
      </c>
      <c r="AV8" s="39">
        <f>K10</f>
        <v>0.20145939086294415</v>
      </c>
      <c r="AW8" s="40">
        <f>M10</f>
        <v>0.24714467005076143</v>
      </c>
      <c r="AX8" s="40">
        <f>O10</f>
        <v>0.13769035532994925</v>
      </c>
      <c r="AY8" s="40">
        <f>Q10</f>
        <v>0.13991116751269037</v>
      </c>
      <c r="AZ8" s="40">
        <f>S10</f>
        <v>0.108502538071066</v>
      </c>
      <c r="BA8" s="40">
        <f>U10</f>
        <v>0.005076142131979695</v>
      </c>
    </row>
    <row r="9" spans="1:53" ht="12.75">
      <c r="A9" s="23" t="s">
        <v>18</v>
      </c>
      <c r="B9" s="13">
        <f>D9+F9+H9+J9+L9+N9+P9+R9+T9</f>
        <v>6171</v>
      </c>
      <c r="C9" s="78">
        <f t="shared" si="0"/>
        <v>1</v>
      </c>
      <c r="D9" s="96">
        <v>21</v>
      </c>
      <c r="E9" s="27">
        <f t="shared" si="1"/>
        <v>0.003403014098201264</v>
      </c>
      <c r="F9" s="99">
        <v>534</v>
      </c>
      <c r="G9" s="27">
        <f t="shared" si="2"/>
        <v>0.08653378706854643</v>
      </c>
      <c r="H9" s="101">
        <v>834</v>
      </c>
      <c r="I9" s="27">
        <f t="shared" si="3"/>
        <v>0.13514827418570735</v>
      </c>
      <c r="J9" s="104">
        <v>1353</v>
      </c>
      <c r="K9" s="79">
        <f>J9/B9</f>
        <v>0.2192513368983957</v>
      </c>
      <c r="L9" s="104">
        <v>1353</v>
      </c>
      <c r="M9" s="27">
        <f>L9/B9</f>
        <v>0.2192513368983957</v>
      </c>
      <c r="N9" s="106">
        <v>763</v>
      </c>
      <c r="O9" s="27">
        <f t="shared" si="4"/>
        <v>0.12364284556797926</v>
      </c>
      <c r="P9" s="104">
        <v>741</v>
      </c>
      <c r="Q9" s="27">
        <f t="shared" si="5"/>
        <v>0.12007778317938746</v>
      </c>
      <c r="R9" s="99">
        <v>551</v>
      </c>
      <c r="S9" s="27">
        <f t="shared" si="6"/>
        <v>0.08928860800518555</v>
      </c>
      <c r="T9" s="99">
        <v>21</v>
      </c>
      <c r="U9" s="43">
        <f t="shared" si="7"/>
        <v>0.003403014098201264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S9" s="4"/>
      <c r="AT9" s="4"/>
      <c r="AU9" s="4"/>
      <c r="AV9" s="4"/>
      <c r="AW9" s="4"/>
      <c r="AX9" s="4"/>
      <c r="AY9" s="4"/>
      <c r="AZ9" s="4"/>
      <c r="BA9" s="4"/>
    </row>
    <row r="10" spans="1:53" ht="13.5" thickBot="1">
      <c r="A10" s="22" t="s">
        <v>19</v>
      </c>
      <c r="B10" s="38">
        <f>D10+F10+H10+J10+L10+N10+P10+R10+T10</f>
        <v>3152</v>
      </c>
      <c r="C10" s="80">
        <f>E10+G10+I10+K10+M10+O10+Q10+S10+U10</f>
        <v>1</v>
      </c>
      <c r="D10" s="95">
        <v>7</v>
      </c>
      <c r="E10" s="44">
        <f>D10/B10</f>
        <v>0.002220812182741117</v>
      </c>
      <c r="F10" s="98">
        <v>196</v>
      </c>
      <c r="G10" s="44">
        <f t="shared" si="2"/>
        <v>0.06218274111675127</v>
      </c>
      <c r="H10" s="102">
        <v>302</v>
      </c>
      <c r="I10" s="44">
        <f t="shared" si="3"/>
        <v>0.09581218274111675</v>
      </c>
      <c r="J10" s="103">
        <v>635</v>
      </c>
      <c r="K10" s="82">
        <f>J10/B10</f>
        <v>0.20145939086294415</v>
      </c>
      <c r="L10" s="103">
        <v>779</v>
      </c>
      <c r="M10" s="44">
        <f>L10/B10</f>
        <v>0.24714467005076143</v>
      </c>
      <c r="N10" s="107">
        <v>434</v>
      </c>
      <c r="O10" s="44">
        <f t="shared" si="4"/>
        <v>0.13769035532994925</v>
      </c>
      <c r="P10" s="103">
        <v>441</v>
      </c>
      <c r="Q10" s="44">
        <f t="shared" si="5"/>
        <v>0.13991116751269037</v>
      </c>
      <c r="R10" s="98">
        <v>342</v>
      </c>
      <c r="S10" s="44">
        <f t="shared" si="6"/>
        <v>0.108502538071066</v>
      </c>
      <c r="T10" s="98">
        <v>16</v>
      </c>
      <c r="U10" s="43">
        <f t="shared" si="7"/>
        <v>0.005076142131979695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2.75">
      <c r="A11" s="20"/>
      <c r="B11" s="9"/>
      <c r="C11" s="83"/>
      <c r="D11" s="84"/>
      <c r="E11" s="26"/>
      <c r="F11" s="85"/>
      <c r="G11" s="26"/>
      <c r="H11" s="86"/>
      <c r="I11" s="45"/>
      <c r="J11" s="84"/>
      <c r="K11" s="26"/>
      <c r="L11" s="87"/>
      <c r="M11" s="26"/>
      <c r="N11" s="88"/>
      <c r="O11" s="26"/>
      <c r="P11" s="85"/>
      <c r="Q11" s="26"/>
      <c r="R11" s="87"/>
      <c r="S11" s="26"/>
      <c r="T11" s="85"/>
      <c r="U11" s="42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2"/>
      <c r="AS11" s="4"/>
      <c r="AT11" s="4"/>
      <c r="AU11" s="4"/>
      <c r="AV11" s="4"/>
      <c r="AW11" s="4"/>
      <c r="AX11" s="4"/>
      <c r="AY11" s="4"/>
      <c r="AZ11" s="4"/>
      <c r="BA11" s="4"/>
    </row>
    <row r="12" spans="1:43" ht="13.5" thickBot="1">
      <c r="A12" s="22" t="s">
        <v>20</v>
      </c>
      <c r="B12" s="9">
        <f>SUM(B6:B11)</f>
        <v>37443</v>
      </c>
      <c r="C12" s="19">
        <f t="shared" si="0"/>
        <v>1</v>
      </c>
      <c r="D12" s="17">
        <f>SUM(D6:D10)</f>
        <v>258</v>
      </c>
      <c r="E12" s="10">
        <f t="shared" si="1"/>
        <v>0.00689047351975002</v>
      </c>
      <c r="F12" s="17">
        <f>SUM(F6:F10)</f>
        <v>3887</v>
      </c>
      <c r="G12" s="10">
        <f t="shared" si="2"/>
        <v>0.10381112624522608</v>
      </c>
      <c r="H12" s="17">
        <f>SUM(H6:H10)</f>
        <v>6113</v>
      </c>
      <c r="I12" s="10">
        <f t="shared" si="3"/>
        <v>0.16326149079934835</v>
      </c>
      <c r="J12" s="17">
        <f>SUM(J6:J10)</f>
        <v>8831</v>
      </c>
      <c r="K12" s="10">
        <f>J12/B12</f>
        <v>0.23585182811206368</v>
      </c>
      <c r="L12" s="18">
        <f>SUM(L6:L10)</f>
        <v>7929</v>
      </c>
      <c r="M12" s="10">
        <f>L12/B12</f>
        <v>0.21176187805464305</v>
      </c>
      <c r="N12" s="18">
        <f>SUM(N6:N10)</f>
        <v>4164</v>
      </c>
      <c r="O12" s="10">
        <f t="shared" si="4"/>
        <v>0.1112090377373608</v>
      </c>
      <c r="P12" s="17">
        <f>SUM(P6:P10)</f>
        <v>3541</v>
      </c>
      <c r="Q12" s="10">
        <f t="shared" si="5"/>
        <v>0.0945704136954838</v>
      </c>
      <c r="R12" s="17">
        <f>SUM(R6:R10)</f>
        <v>2603</v>
      </c>
      <c r="S12" s="10">
        <f t="shared" si="6"/>
        <v>0.06951900221670272</v>
      </c>
      <c r="T12" s="28">
        <f>SUM(T6:T10)</f>
        <v>117</v>
      </c>
      <c r="U12" s="30">
        <f t="shared" si="7"/>
        <v>0.0031247496194215206</v>
      </c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1"/>
    </row>
    <row r="13" spans="1:43" ht="12.75">
      <c r="A13" s="21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9"/>
      <c r="U13" s="89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5"/>
    </row>
    <row r="14" spans="1:53" s="4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32"/>
      <c r="P14"/>
      <c r="Q14"/>
      <c r="R14"/>
      <c r="S14"/>
      <c r="T14"/>
      <c r="U14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/>
      <c r="AR14"/>
      <c r="AS14"/>
      <c r="AT14"/>
      <c r="AU14"/>
      <c r="AV14"/>
      <c r="AW14"/>
      <c r="AX14"/>
      <c r="AY14"/>
      <c r="AZ14"/>
      <c r="BA14"/>
    </row>
    <row r="15" spans="1:53" s="4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/>
      <c r="AR15"/>
      <c r="AS15"/>
      <c r="AT15"/>
      <c r="AU15"/>
      <c r="AV15"/>
      <c r="AW15"/>
      <c r="AX15"/>
      <c r="AY15"/>
      <c r="AZ15"/>
      <c r="BA15"/>
    </row>
    <row r="16" spans="1:53" s="4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/>
      <c r="AR16"/>
      <c r="AS16"/>
      <c r="AT16"/>
      <c r="AU16"/>
      <c r="AV16"/>
      <c r="AW16"/>
      <c r="AX16"/>
      <c r="AY16"/>
      <c r="AZ16"/>
      <c r="BA16"/>
    </row>
    <row r="20" spans="21:43" ht="12.75">
      <c r="U20" s="15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5"/>
    </row>
    <row r="24" spans="12:20" ht="12.75">
      <c r="L24" s="15"/>
      <c r="M24" s="15"/>
      <c r="N24" s="15"/>
      <c r="O24" s="15"/>
      <c r="P24" s="15"/>
      <c r="Q24" s="15"/>
      <c r="R24" s="15"/>
      <c r="S24" s="15"/>
      <c r="T24" s="15"/>
    </row>
    <row r="34" ht="15.75">
      <c r="G34" s="64" t="s">
        <v>27</v>
      </c>
    </row>
  </sheetData>
  <sheetProtection/>
  <mergeCells count="11"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  <mergeCell ref="F3:G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SheetLayoutView="100" zoomScalePageLayoutView="0" workbookViewId="0" topLeftCell="A1">
      <selection activeCell="A1" sqref="A1:S31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28" width="6.140625" style="0" customWidth="1"/>
    <col min="31" max="31" width="20.00390625" style="0" customWidth="1"/>
    <col min="32" max="32" width="11.00390625" style="0" bestFit="1" customWidth="1"/>
  </cols>
  <sheetData>
    <row r="1" spans="1:28" ht="12.75">
      <c r="A1" s="120" t="s">
        <v>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3.5" thickBot="1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ht="13.5" thickBot="1">
      <c r="A3" s="2"/>
      <c r="B3" s="121" t="s">
        <v>0</v>
      </c>
      <c r="C3" s="122"/>
      <c r="D3" s="121" t="s">
        <v>1</v>
      </c>
      <c r="E3" s="123"/>
      <c r="F3" s="121" t="s">
        <v>2</v>
      </c>
      <c r="G3" s="122"/>
      <c r="H3" s="121" t="s">
        <v>3</v>
      </c>
      <c r="I3" s="123"/>
      <c r="J3" s="121" t="s">
        <v>4</v>
      </c>
      <c r="K3" s="123"/>
      <c r="L3" s="121" t="s">
        <v>5</v>
      </c>
      <c r="M3" s="122"/>
      <c r="N3" s="121" t="s">
        <v>6</v>
      </c>
      <c r="O3" s="123"/>
      <c r="P3" s="121" t="s">
        <v>7</v>
      </c>
      <c r="Q3" s="123"/>
      <c r="R3" s="121" t="s">
        <v>8</v>
      </c>
      <c r="S3" s="122"/>
      <c r="T3" s="133"/>
      <c r="U3" s="133"/>
      <c r="V3" s="133"/>
      <c r="W3" s="133"/>
      <c r="X3" s="133"/>
      <c r="Y3" s="133"/>
      <c r="Z3" s="133"/>
      <c r="AA3" s="133"/>
      <c r="AB3" s="133"/>
    </row>
    <row r="4" spans="1:39" ht="13.5" thickBot="1">
      <c r="A4" s="6"/>
      <c r="B4" s="29" t="s">
        <v>24</v>
      </c>
      <c r="C4" s="29" t="s">
        <v>23</v>
      </c>
      <c r="D4" s="29" t="s">
        <v>24</v>
      </c>
      <c r="E4" s="29" t="s">
        <v>23</v>
      </c>
      <c r="F4" s="29" t="s">
        <v>24</v>
      </c>
      <c r="G4" s="29" t="s">
        <v>23</v>
      </c>
      <c r="H4" s="29" t="s">
        <v>24</v>
      </c>
      <c r="I4" s="29" t="s">
        <v>23</v>
      </c>
      <c r="J4" s="29" t="s">
        <v>24</v>
      </c>
      <c r="K4" s="29" t="s">
        <v>23</v>
      </c>
      <c r="L4" s="29" t="s">
        <v>24</v>
      </c>
      <c r="M4" s="29" t="s">
        <v>23</v>
      </c>
      <c r="N4" s="29" t="s">
        <v>24</v>
      </c>
      <c r="O4" s="29" t="s">
        <v>23</v>
      </c>
      <c r="P4" s="29" t="s">
        <v>24</v>
      </c>
      <c r="Q4" s="29" t="s">
        <v>23</v>
      </c>
      <c r="R4" s="29" t="s">
        <v>24</v>
      </c>
      <c r="S4" s="29" t="s">
        <v>23</v>
      </c>
      <c r="T4" s="5"/>
      <c r="U4" s="5"/>
      <c r="V4" s="5"/>
      <c r="W4" s="5"/>
      <c r="X4" s="5"/>
      <c r="Y4" s="5"/>
      <c r="Z4" s="5"/>
      <c r="AA4" s="5"/>
      <c r="AB4" s="5"/>
      <c r="AF4" s="33" t="s">
        <v>1</v>
      </c>
      <c r="AG4" s="33" t="s">
        <v>2</v>
      </c>
      <c r="AH4" s="33" t="s">
        <v>3</v>
      </c>
      <c r="AI4" s="33" t="s">
        <v>4</v>
      </c>
      <c r="AJ4" s="33" t="s">
        <v>5</v>
      </c>
      <c r="AK4" s="33" t="s">
        <v>6</v>
      </c>
      <c r="AL4" s="33" t="s">
        <v>7</v>
      </c>
      <c r="AM4" s="33" t="s">
        <v>8</v>
      </c>
    </row>
    <row r="5" spans="1:39" ht="13.5" thickBot="1">
      <c r="A5" s="35" t="s">
        <v>9</v>
      </c>
      <c r="B5" s="66">
        <f>D5+F5+H5+J5+L5+N5+P5+R5</f>
        <v>176</v>
      </c>
      <c r="C5" s="67">
        <f>B5/$B$11</f>
        <v>0.00470047805998451</v>
      </c>
      <c r="D5" s="109">
        <v>2</v>
      </c>
      <c r="E5" s="68">
        <v>0.007751937984496124</v>
      </c>
      <c r="F5" s="110">
        <v>6</v>
      </c>
      <c r="G5" s="68">
        <v>0.0015436068947774634</v>
      </c>
      <c r="H5" s="110">
        <v>14</v>
      </c>
      <c r="I5" s="68">
        <v>0.0022902012105349254</v>
      </c>
      <c r="J5" s="110">
        <v>45</v>
      </c>
      <c r="K5" s="68">
        <v>0.0050956856528139504</v>
      </c>
      <c r="L5" s="110">
        <v>40</v>
      </c>
      <c r="M5" s="68">
        <v>0.005044772354647497</v>
      </c>
      <c r="N5" s="110">
        <v>47</v>
      </c>
      <c r="O5" s="68">
        <v>0.006099935107073329</v>
      </c>
      <c r="P5" s="110">
        <v>21</v>
      </c>
      <c r="Q5" s="68">
        <v>0.008067614291202459</v>
      </c>
      <c r="R5" s="110">
        <v>1</v>
      </c>
      <c r="S5" s="68">
        <v>0.008547008547008548</v>
      </c>
      <c r="T5" s="52"/>
      <c r="U5" s="52"/>
      <c r="V5" s="52"/>
      <c r="W5" s="52"/>
      <c r="X5" s="52"/>
      <c r="Y5" s="52"/>
      <c r="Z5" s="52"/>
      <c r="AA5" s="52"/>
      <c r="AB5" s="52"/>
      <c r="AE5">
        <v>2011</v>
      </c>
      <c r="AF5" s="54">
        <f>D12</f>
        <v>255</v>
      </c>
      <c r="AG5" s="55">
        <f>F12</f>
        <v>2961</v>
      </c>
      <c r="AH5" s="55">
        <f>H12</f>
        <v>4499</v>
      </c>
      <c r="AI5" s="55">
        <f>J12</f>
        <v>6917</v>
      </c>
      <c r="AJ5" s="55">
        <f>L12</f>
        <v>6150</v>
      </c>
      <c r="AK5" s="55">
        <f>N12</f>
        <v>5474</v>
      </c>
      <c r="AL5" s="55">
        <f>P12</f>
        <v>2066</v>
      </c>
      <c r="AM5" s="55">
        <f>R12</f>
        <v>79</v>
      </c>
    </row>
    <row r="6" spans="1:39" ht="13.5" thickBot="1">
      <c r="A6" s="12" t="s">
        <v>10</v>
      </c>
      <c r="B6" s="13">
        <f>D6+F6+H6+J6+L6+N6+P6+R6</f>
        <v>10116</v>
      </c>
      <c r="C6" s="14">
        <f>B6/$B$11</f>
        <v>0.27017065940229146</v>
      </c>
      <c r="D6" s="96">
        <v>30</v>
      </c>
      <c r="E6" s="27">
        <v>0.11627906976744186</v>
      </c>
      <c r="F6" s="99">
        <v>406</v>
      </c>
      <c r="G6" s="27">
        <v>0.10445073321327501</v>
      </c>
      <c r="H6" s="99">
        <v>852</v>
      </c>
      <c r="I6" s="27">
        <v>0.13937510224112548</v>
      </c>
      <c r="J6" s="99">
        <v>2006</v>
      </c>
      <c r="K6" s="27">
        <v>0.2271543426565508</v>
      </c>
      <c r="L6" s="99">
        <v>2382</v>
      </c>
      <c r="M6" s="27">
        <v>0.30041619371925843</v>
      </c>
      <c r="N6" s="99">
        <v>3113</v>
      </c>
      <c r="O6" s="27">
        <v>0.40402336145360157</v>
      </c>
      <c r="P6" s="99">
        <v>1270</v>
      </c>
      <c r="Q6" s="27">
        <v>0.4878985785631963</v>
      </c>
      <c r="R6" s="99">
        <v>57</v>
      </c>
      <c r="S6" s="27">
        <v>0.48717948717948717</v>
      </c>
      <c r="T6" s="52"/>
      <c r="U6" s="52"/>
      <c r="V6" s="52"/>
      <c r="W6" s="52"/>
      <c r="X6" s="52"/>
      <c r="Y6" s="52"/>
      <c r="Z6" s="52"/>
      <c r="AA6" s="52"/>
      <c r="AB6" s="52"/>
      <c r="AE6">
        <v>2012</v>
      </c>
      <c r="AF6" s="54">
        <f>D11</f>
        <v>258</v>
      </c>
      <c r="AG6" s="55">
        <f>F11</f>
        <v>3887</v>
      </c>
      <c r="AH6" s="55">
        <f>H11</f>
        <v>6113</v>
      </c>
      <c r="AI6" s="55">
        <f>J11</f>
        <v>8831</v>
      </c>
      <c r="AJ6" s="55">
        <f>L11</f>
        <v>7929</v>
      </c>
      <c r="AK6" s="55">
        <f>N11</f>
        <v>7705</v>
      </c>
      <c r="AL6" s="55">
        <f>P11</f>
        <v>2603</v>
      </c>
      <c r="AM6" s="55">
        <f>R11</f>
        <v>117</v>
      </c>
    </row>
    <row r="7" spans="1:28" ht="12.75">
      <c r="A7" s="12" t="s">
        <v>11</v>
      </c>
      <c r="B7" s="13">
        <f>D7+F7+H7+J7+L7+N7+P7+R7</f>
        <v>15867</v>
      </c>
      <c r="C7" s="14">
        <f>B7/$B$11</f>
        <v>0.4237641214646262</v>
      </c>
      <c r="D7" s="96">
        <v>160</v>
      </c>
      <c r="E7" s="27">
        <v>0.6201550387596899</v>
      </c>
      <c r="F7" s="99">
        <v>1656</v>
      </c>
      <c r="G7" s="27">
        <v>0.4260355029585799</v>
      </c>
      <c r="H7" s="99">
        <v>2204</v>
      </c>
      <c r="I7" s="27">
        <v>0.3605431048584983</v>
      </c>
      <c r="J7" s="99">
        <v>3971</v>
      </c>
      <c r="K7" s="27">
        <v>0.4496659494960933</v>
      </c>
      <c r="L7" s="99">
        <v>3838</v>
      </c>
      <c r="M7" s="27">
        <v>0.4840459074284273</v>
      </c>
      <c r="N7" s="99">
        <v>3145</v>
      </c>
      <c r="O7" s="27">
        <v>0.4081765087605451</v>
      </c>
      <c r="P7" s="99">
        <v>854</v>
      </c>
      <c r="Q7" s="27">
        <v>0.32808298117556667</v>
      </c>
      <c r="R7" s="99">
        <v>39</v>
      </c>
      <c r="S7" s="27">
        <v>0.3333333333333333</v>
      </c>
      <c r="T7" s="52"/>
      <c r="U7" s="52"/>
      <c r="V7" s="52"/>
      <c r="W7" s="52"/>
      <c r="X7" s="52"/>
      <c r="Y7" s="52"/>
      <c r="Z7" s="52"/>
      <c r="AA7" s="52"/>
      <c r="AB7" s="52"/>
    </row>
    <row r="8" spans="1:28" ht="12.75">
      <c r="A8" s="12" t="s">
        <v>12</v>
      </c>
      <c r="B8" s="13">
        <f>D8+F8+H8+J8+L8+N8+P8+R8</f>
        <v>3973</v>
      </c>
      <c r="C8" s="14">
        <f>B8/$B$11</f>
        <v>0.10610795075180941</v>
      </c>
      <c r="D8" s="96">
        <v>66</v>
      </c>
      <c r="E8" s="27">
        <v>0.2558139534883721</v>
      </c>
      <c r="F8" s="99">
        <v>755</v>
      </c>
      <c r="G8" s="27">
        <v>0.19423720092616414</v>
      </c>
      <c r="H8" s="99">
        <v>687</v>
      </c>
      <c r="I8" s="27">
        <v>0.11238344511696385</v>
      </c>
      <c r="J8" s="99">
        <v>943</v>
      </c>
      <c r="K8" s="27">
        <v>0.10678292379119013</v>
      </c>
      <c r="L8" s="99">
        <v>779</v>
      </c>
      <c r="M8" s="27">
        <v>0.09824694160676</v>
      </c>
      <c r="N8" s="111">
        <v>616</v>
      </c>
      <c r="O8" s="27">
        <v>0.07994808565866321</v>
      </c>
      <c r="P8" s="99">
        <v>123</v>
      </c>
      <c r="Q8" s="27">
        <v>0.04725316941990011</v>
      </c>
      <c r="R8" s="99">
        <v>4</v>
      </c>
      <c r="S8" s="27">
        <v>0.03418803418803419</v>
      </c>
      <c r="T8" s="52"/>
      <c r="U8" s="52"/>
      <c r="V8" s="52"/>
      <c r="W8" s="52"/>
      <c r="X8" s="52"/>
      <c r="Y8" s="52"/>
      <c r="Z8" s="52"/>
      <c r="AA8" s="52"/>
      <c r="AB8" s="52"/>
    </row>
    <row r="9" spans="1:33" ht="13.5" thickBot="1">
      <c r="A9" s="37" t="s">
        <v>29</v>
      </c>
      <c r="B9" s="38">
        <f>D9+F9+H9+J9+L9+N9+P9+R9</f>
        <v>7311</v>
      </c>
      <c r="C9" s="69">
        <f>B9/$B$11</f>
        <v>0.19525679032128837</v>
      </c>
      <c r="D9" s="112">
        <v>0</v>
      </c>
      <c r="E9" s="44">
        <v>0</v>
      </c>
      <c r="F9" s="113">
        <v>1064</v>
      </c>
      <c r="G9" s="44">
        <v>0.2737329560072035</v>
      </c>
      <c r="H9" s="113">
        <v>2356</v>
      </c>
      <c r="I9" s="44">
        <v>0.3854081465728775</v>
      </c>
      <c r="J9" s="113">
        <v>1866</v>
      </c>
      <c r="K9" s="44">
        <v>0.21130109840335182</v>
      </c>
      <c r="L9" s="113">
        <v>890</v>
      </c>
      <c r="M9" s="44">
        <v>0.11224618489090679</v>
      </c>
      <c r="N9" s="114">
        <v>784</v>
      </c>
      <c r="O9" s="44">
        <v>0.1017521090201168</v>
      </c>
      <c r="P9" s="113">
        <v>335</v>
      </c>
      <c r="Q9" s="44">
        <v>0.12869765655013446</v>
      </c>
      <c r="R9" s="113">
        <v>16</v>
      </c>
      <c r="S9" s="44">
        <v>0.13675213675213677</v>
      </c>
      <c r="T9" s="52"/>
      <c r="U9" s="52"/>
      <c r="V9" s="52"/>
      <c r="W9" s="52"/>
      <c r="X9" s="52"/>
      <c r="Y9" s="52"/>
      <c r="Z9" s="52"/>
      <c r="AA9" s="52"/>
      <c r="AB9" s="52"/>
      <c r="AF9">
        <v>2011</v>
      </c>
      <c r="AG9">
        <v>2012</v>
      </c>
    </row>
    <row r="10" spans="1:34" ht="13.5" thickBot="1">
      <c r="A10" s="8"/>
      <c r="B10" s="70"/>
      <c r="C10" s="10"/>
      <c r="D10" s="71"/>
      <c r="E10" s="72"/>
      <c r="F10" s="16"/>
      <c r="G10" s="45"/>
      <c r="H10" s="16"/>
      <c r="I10" s="26"/>
      <c r="J10" s="16"/>
      <c r="K10" s="26"/>
      <c r="L10" s="103"/>
      <c r="M10" s="26"/>
      <c r="N10" s="15"/>
      <c r="O10" s="26"/>
      <c r="P10" s="103"/>
      <c r="Q10" s="26"/>
      <c r="R10" s="16"/>
      <c r="S10" s="26"/>
      <c r="T10" s="52"/>
      <c r="U10" s="52"/>
      <c r="V10" s="52"/>
      <c r="W10" s="52"/>
      <c r="X10" s="52"/>
      <c r="Y10" s="52"/>
      <c r="Z10" s="52"/>
      <c r="AA10" s="52"/>
      <c r="AB10" s="52"/>
      <c r="AE10" s="35" t="s">
        <v>9</v>
      </c>
      <c r="AF10" s="72">
        <v>0.006126544839970423</v>
      </c>
      <c r="AG10" s="36">
        <f>C5</f>
        <v>0.00470047805998451</v>
      </c>
      <c r="AH10" s="36"/>
    </row>
    <row r="11" spans="1:34" ht="13.5" thickBot="1">
      <c r="A11" s="31" t="s">
        <v>14</v>
      </c>
      <c r="B11" s="34">
        <f>SUM(B5:B10)</f>
        <v>37443</v>
      </c>
      <c r="C11" s="73">
        <v>1</v>
      </c>
      <c r="D11" s="34">
        <v>258</v>
      </c>
      <c r="E11" s="57">
        <v>1</v>
      </c>
      <c r="F11" s="34">
        <v>3887</v>
      </c>
      <c r="G11" s="57">
        <v>1</v>
      </c>
      <c r="H11" s="34">
        <v>6113</v>
      </c>
      <c r="I11" s="57">
        <v>1</v>
      </c>
      <c r="J11" s="34">
        <v>8831</v>
      </c>
      <c r="K11" s="57">
        <v>1</v>
      </c>
      <c r="L11" s="34">
        <v>7929</v>
      </c>
      <c r="M11" s="57">
        <v>1</v>
      </c>
      <c r="N11" s="34">
        <v>7705</v>
      </c>
      <c r="O11" s="57">
        <v>1</v>
      </c>
      <c r="P11" s="34">
        <v>2603</v>
      </c>
      <c r="Q11" s="57">
        <v>1</v>
      </c>
      <c r="R11" s="34">
        <v>117</v>
      </c>
      <c r="S11" s="57">
        <v>1</v>
      </c>
      <c r="T11" s="134"/>
      <c r="U11" s="134"/>
      <c r="V11" s="134"/>
      <c r="W11" s="134"/>
      <c r="X11" s="134"/>
      <c r="Y11" s="134"/>
      <c r="Z11" s="134"/>
      <c r="AA11" s="134"/>
      <c r="AB11" s="134"/>
      <c r="AE11" s="12" t="s">
        <v>10</v>
      </c>
      <c r="AF11" s="10">
        <v>0.2836167740572515</v>
      </c>
      <c r="AG11" s="36">
        <f>C6</f>
        <v>0.27017065940229146</v>
      </c>
      <c r="AH11" s="14"/>
    </row>
    <row r="12" spans="1:34" ht="13.5" thickBot="1">
      <c r="A12" s="75" t="s">
        <v>33</v>
      </c>
      <c r="B12" s="90">
        <v>28401</v>
      </c>
      <c r="C12" s="91"/>
      <c r="D12" s="92">
        <v>255</v>
      </c>
      <c r="E12" s="91"/>
      <c r="F12" s="92">
        <v>2961</v>
      </c>
      <c r="G12" s="91"/>
      <c r="H12" s="93">
        <v>4499</v>
      </c>
      <c r="I12" s="91"/>
      <c r="J12" s="92">
        <v>6917</v>
      </c>
      <c r="K12" s="91"/>
      <c r="L12" s="92">
        <v>6150</v>
      </c>
      <c r="M12" s="91"/>
      <c r="N12" s="92">
        <v>5474</v>
      </c>
      <c r="O12" s="91"/>
      <c r="P12" s="92">
        <v>2066</v>
      </c>
      <c r="Q12" s="91"/>
      <c r="R12" s="90">
        <v>79</v>
      </c>
      <c r="S12" s="108"/>
      <c r="T12" s="134"/>
      <c r="U12" s="134"/>
      <c r="V12" s="134"/>
      <c r="W12" s="134"/>
      <c r="X12" s="134"/>
      <c r="Y12" s="134"/>
      <c r="Z12" s="134"/>
      <c r="AA12" s="134"/>
      <c r="AB12" s="134"/>
      <c r="AE12" s="12" t="s">
        <v>11</v>
      </c>
      <c r="AF12" s="10">
        <v>0.4305482201330939</v>
      </c>
      <c r="AG12" s="36">
        <f>C7</f>
        <v>0.4237641214646262</v>
      </c>
      <c r="AH12" s="14"/>
    </row>
    <row r="13" spans="1:33" ht="13.5" thickBot="1">
      <c r="A13" s="31" t="s">
        <v>30</v>
      </c>
      <c r="B13" s="56">
        <f>B11-B12</f>
        <v>9042</v>
      </c>
      <c r="C13" s="57"/>
      <c r="D13" s="58">
        <f>D11-D12</f>
        <v>3</v>
      </c>
      <c r="E13" s="57"/>
      <c r="F13" s="58">
        <f aca="true" t="shared" si="0" ref="F13:R13">F11-F12</f>
        <v>926</v>
      </c>
      <c r="G13" s="57"/>
      <c r="H13" s="59">
        <f t="shared" si="0"/>
        <v>1614</v>
      </c>
      <c r="I13" s="57"/>
      <c r="J13" s="58">
        <f t="shared" si="0"/>
        <v>1914</v>
      </c>
      <c r="K13" s="57"/>
      <c r="L13" s="58">
        <f t="shared" si="0"/>
        <v>1779</v>
      </c>
      <c r="M13" s="57"/>
      <c r="N13" s="58">
        <f t="shared" si="0"/>
        <v>2231</v>
      </c>
      <c r="O13" s="57"/>
      <c r="P13" s="58">
        <f t="shared" si="0"/>
        <v>537</v>
      </c>
      <c r="Q13" s="57"/>
      <c r="R13" s="56">
        <f t="shared" si="0"/>
        <v>38</v>
      </c>
      <c r="S13" s="57"/>
      <c r="T13" s="134"/>
      <c r="U13" s="134"/>
      <c r="V13" s="134"/>
      <c r="W13" s="134"/>
      <c r="X13" s="134"/>
      <c r="Y13" s="134"/>
      <c r="Z13" s="134"/>
      <c r="AA13" s="134"/>
      <c r="AB13" s="134"/>
      <c r="AE13" s="12" t="s">
        <v>12</v>
      </c>
      <c r="AF13" s="10">
        <v>0.09622900602091476</v>
      </c>
      <c r="AG13" s="36">
        <f>C8</f>
        <v>0.10610795075180941</v>
      </c>
    </row>
    <row r="14" spans="1:33" ht="13.5" thickBot="1">
      <c r="A14" s="60" t="s">
        <v>26</v>
      </c>
      <c r="B14" s="61">
        <f>B13/B12</f>
        <v>0.3183690715115665</v>
      </c>
      <c r="C14" s="61"/>
      <c r="D14" s="62">
        <f>D13/D12</f>
        <v>0.011764705882352941</v>
      </c>
      <c r="E14" s="61"/>
      <c r="F14" s="62">
        <f aca="true" t="shared" si="1" ref="F14:R14">F13/F12</f>
        <v>0.3127321850726106</v>
      </c>
      <c r="G14" s="61"/>
      <c r="H14" s="63">
        <f t="shared" si="1"/>
        <v>0.3587463880862414</v>
      </c>
      <c r="I14" s="61"/>
      <c r="J14" s="62">
        <f t="shared" si="1"/>
        <v>0.27670955616596793</v>
      </c>
      <c r="K14" s="61"/>
      <c r="L14" s="62">
        <f t="shared" si="1"/>
        <v>0.2892682926829268</v>
      </c>
      <c r="M14" s="61"/>
      <c r="N14" s="62">
        <f t="shared" si="1"/>
        <v>0.40756302521008403</v>
      </c>
      <c r="O14" s="61"/>
      <c r="P14" s="62">
        <f t="shared" si="1"/>
        <v>0.2599225556631171</v>
      </c>
      <c r="Q14" s="61"/>
      <c r="R14" s="61">
        <f t="shared" si="1"/>
        <v>0.4810126582278481</v>
      </c>
      <c r="S14" s="61"/>
      <c r="T14" s="135"/>
      <c r="U14" s="135"/>
      <c r="V14" s="135"/>
      <c r="W14" s="135"/>
      <c r="X14" s="135"/>
      <c r="Y14" s="135"/>
      <c r="Z14" s="135"/>
      <c r="AA14" s="135"/>
      <c r="AB14" s="135"/>
      <c r="AE14" s="37" t="s">
        <v>13</v>
      </c>
      <c r="AF14" s="97">
        <v>0.1834794549487694</v>
      </c>
      <c r="AG14" s="36">
        <f>C9</f>
        <v>0.19525679032128837</v>
      </c>
    </row>
    <row r="15" spans="1:31" ht="12.7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94"/>
      <c r="AE15" s="41" t="s">
        <v>25</v>
      </c>
    </row>
    <row r="16" spans="1:32" ht="12.75">
      <c r="A16" s="124"/>
      <c r="B16" s="12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E16" s="1">
        <v>2005</v>
      </c>
      <c r="AF16" s="1">
        <v>2004</v>
      </c>
    </row>
    <row r="17" spans="1:35" ht="15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D17" s="1" t="s">
        <v>1</v>
      </c>
      <c r="AE17">
        <v>3328</v>
      </c>
      <c r="AF17">
        <v>4146</v>
      </c>
      <c r="AI17" s="64" t="s">
        <v>28</v>
      </c>
    </row>
    <row r="18" spans="1:32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D18" s="1" t="s">
        <v>2</v>
      </c>
      <c r="AE18">
        <v>30855</v>
      </c>
      <c r="AF18">
        <v>29264</v>
      </c>
    </row>
    <row r="19" spans="1:32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D19" s="1" t="s">
        <v>3</v>
      </c>
      <c r="AE19">
        <v>46148</v>
      </c>
      <c r="AF19">
        <v>44589</v>
      </c>
    </row>
    <row r="20" spans="1:32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D20" s="1" t="s">
        <v>4</v>
      </c>
      <c r="AE20">
        <v>92307</v>
      </c>
      <c r="AF20">
        <v>90260</v>
      </c>
    </row>
    <row r="21" spans="1:32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D21" s="1" t="s">
        <v>5</v>
      </c>
      <c r="AE21">
        <v>90893</v>
      </c>
      <c r="AF21">
        <v>87809</v>
      </c>
    </row>
    <row r="22" spans="1:32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D22" s="1" t="s">
        <v>6</v>
      </c>
      <c r="AE22">
        <v>61358</v>
      </c>
      <c r="AF22">
        <v>59441</v>
      </c>
    </row>
    <row r="23" spans="1:32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D23" s="1" t="s">
        <v>7</v>
      </c>
      <c r="AE23">
        <v>13124</v>
      </c>
      <c r="AF23">
        <v>13129</v>
      </c>
    </row>
    <row r="24" spans="1:32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D24" s="1" t="s">
        <v>8</v>
      </c>
      <c r="AE24">
        <v>10018</v>
      </c>
      <c r="AF24">
        <v>9363</v>
      </c>
    </row>
    <row r="25" spans="1:32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E25">
        <f>SUM(AE17:AE24)</f>
        <v>348031</v>
      </c>
      <c r="AF25">
        <f>SUM(AF17:AF24)</f>
        <v>338001</v>
      </c>
    </row>
    <row r="26" spans="1:28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</row>
    <row r="27" spans="1:28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1:28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</row>
    <row r="29" spans="1:28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1:28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:28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</sheetData>
  <sheetProtection/>
  <mergeCells count="11">
    <mergeCell ref="A16:B16"/>
    <mergeCell ref="H3:I3"/>
    <mergeCell ref="B3:C3"/>
    <mergeCell ref="D3:E3"/>
    <mergeCell ref="F3:G3"/>
    <mergeCell ref="A1:O1"/>
    <mergeCell ref="R3:S3"/>
    <mergeCell ref="P3:Q3"/>
    <mergeCell ref="N3:O3"/>
    <mergeCell ref="J3:K3"/>
    <mergeCell ref="L3:M3"/>
  </mergeCells>
  <printOptions/>
  <pageMargins left="0.75" right="0.27" top="0.57" bottom="0.42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2012-04-04T14:45:47Z</cp:lastPrinted>
  <dcterms:created xsi:type="dcterms:W3CDTF">2003-11-05T09:55:20Z</dcterms:created>
  <dcterms:modified xsi:type="dcterms:W3CDTF">2012-04-10T05:46:26Z</dcterms:modified>
  <cp:category/>
  <cp:version/>
  <cp:contentType/>
  <cp:contentStatus/>
</cp:coreProperties>
</file>